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проект  Ленина,130\на сайт\"/>
    </mc:Choice>
  </mc:AlternateContent>
  <xr:revisionPtr revIDLastSave="0" documentId="13_ncr:1_{A50E945D-7B27-4DBA-AFEF-E22FC1A0F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12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  <c r="I11" i="12"/>
  <c r="J11" i="12" l="1"/>
  <c r="K11" i="12"/>
  <c r="L11" i="12" l="1"/>
  <c r="M10" i="12"/>
  <c r="N10" i="12"/>
  <c r="O10" i="12"/>
  <c r="M11" i="12"/>
  <c r="N11" i="12"/>
  <c r="O11" i="12"/>
</calcChain>
</file>

<file path=xl/sharedStrings.xml><?xml version="1.0" encoding="utf-8"?>
<sst xmlns="http://schemas.openxmlformats.org/spreadsheetml/2006/main" count="26" uniqueCount="26">
  <si>
    <t>Среднее квадратичное отклонение</t>
  </si>
  <si>
    <t xml:space="preserve">Средняя арифметическая цена за единицу     &lt;ц&gt; </t>
  </si>
  <si>
    <t>Коммерческие предложения, данные реестра контрактов (руб./ед.изм.)</t>
  </si>
  <si>
    <t>Кол-во</t>
  </si>
  <si>
    <t>Ед. изм</t>
  </si>
  <si>
    <t>№</t>
  </si>
  <si>
    <t xml:space="preserve">Наименование предмета контракта 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</si>
  <si>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</si>
  <si>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rFont val="Times New Roman"/>
        <family val="1"/>
        <charset val="204"/>
      </rPr>
      <t>Расчет Н(М)ЦК по формуле</t>
    </r>
    <r>
      <rPr>
        <sz val="11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</si>
  <si>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</si>
  <si>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шт</t>
  </si>
  <si>
    <t>КП 1</t>
  </si>
  <si>
    <t>КП 2</t>
  </si>
  <si>
    <t>КП 3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</si>
  <si>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</si>
  <si>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</si>
  <si>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</si>
  <si>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Указаны в описании объекта закупки</t>
  </si>
  <si>
    <t>Обоснование начальной (максимальной) цены контракта (Н(М)ЦК</t>
  </si>
  <si>
    <t xml:space="preserve">Используемый метод определения НМЦК с обоснованием                                                                                            </t>
  </si>
  <si>
    <t xml:space="preserve">Метод сопоставимых рыночных цен (анализа рынка)
В соответствии с частью 6 статьи 22 Федерального закона от 05.04.2013 №44-ФЗ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</si>
  <si>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Приложение №1 к Извещению об осуществлении закупки</t>
  </si>
  <si>
    <t>Выполнение работ по разработке проектно-сметной документации на капитальный ремонт объекта культурного наследия регионального значения «Горком», расположенного по адресу: Алтайский край, город Рубцовск,         пр-т Ленина, 130</t>
  </si>
  <si>
    <t>3190000 руб.</t>
  </si>
  <si>
    <r>
      <t xml:space="preserve">В результате проведенного расчета Н(М)ЦК составила: </t>
    </r>
    <r>
      <rPr>
        <b/>
        <sz val="12"/>
        <rFont val="Times New Roman"/>
        <family val="1"/>
        <charset val="204"/>
      </rPr>
      <t>3 352 158,33</t>
    </r>
    <r>
      <rPr>
        <sz val="12"/>
        <rFont val="Times New Roman"/>
        <family val="1"/>
        <charset val="204"/>
      </rPr>
      <t xml:space="preserve"> руб. 00 коп. (три миллиона триста пятьдесят две тысячи сто пятьдесят восемь рублей 33 копеек). С учетом ст. 34 Бюджетного кодекса РФ, в целях эффективности расходования бюджетных средств принято решение провести закупку по минимальной стоимости. </t>
    </r>
  </si>
  <si>
    <t>Начальная (максимальная) цена контракта: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</si>
</sst>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2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1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7" fillId="0" borderId="0" xfId="0" applyFont="1"/>
    <xf numFmtId="4" fontId="7" fillId="0" borderId="0" xfId="0" applyNumberFormat="1" applyFont="1"/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</xdr:colOff>
      <xdr:row>9</xdr:row>
      <xdr:rowOff>130969</xdr:rowOff>
    </xdr:from>
    <xdr:to>
      <xdr:col>9</xdr:col>
      <xdr:colOff>978693</xdr:colOff>
      <xdr:row>9</xdr:row>
      <xdr:rowOff>473869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4" y="5798344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1547812</xdr:colOff>
      <xdr:row>8</xdr:row>
      <xdr:rowOff>762860</xdr:rowOff>
    </xdr:from>
    <xdr:to>
      <xdr:col>9</xdr:col>
      <xdr:colOff>59530</xdr:colOff>
      <xdr:row>8</xdr:row>
      <xdr:rowOff>1081088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1437" y="5537266"/>
          <a:ext cx="1131093" cy="31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9</xdr:row>
      <xdr:rowOff>1323975</xdr:rowOff>
    </xdr:from>
    <xdr:to>
      <xdr:col>11</xdr:col>
      <xdr:colOff>9525</xdr:colOff>
      <xdr:row>9</xdr:row>
      <xdr:rowOff>1685925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96475" y="38604825"/>
          <a:ext cx="1476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238125</xdr:colOff>
      <xdr:row>9</xdr:row>
      <xdr:rowOff>971550</xdr:rowOff>
    </xdr:from>
    <xdr:to>
      <xdr:col>10</xdr:col>
      <xdr:colOff>390525</xdr:colOff>
      <xdr:row>9</xdr:row>
      <xdr:rowOff>1200150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975" y="382524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1"/>
  <sheetViews>
    <sheetView tabSelected="1" zoomScale="80" zoomScaleNormal="80" workbookViewId="0">
      <selection activeCell="D8" sqref="D8:D10"/>
    </sheetView>
  </sheetViews>
  <sheetFormatPr defaultRowHeight="15" x14ac:dyDescent="0.25"/>
  <cols>
    <col min="1" max="1" width="4.5703125" style="1" customWidth="1"/>
    <col min="2" max="2" width="40.7109375" style="1" customWidth="1"/>
    <col min="3" max="3" width="5.85546875" style="1" customWidth="1"/>
    <col min="4" max="4" width="10.85546875" style="1" customWidth="1"/>
    <col min="5" max="7" width="13.7109375" style="4" customWidth="1"/>
    <col min="8" max="8" width="17.7109375" style="1" customWidth="1"/>
    <col min="9" max="9" width="16.7109375" style="1" customWidth="1"/>
    <col min="10" max="10" width="15.85546875" style="1" customWidth="1"/>
    <col min="11" max="11" width="22.7109375" style="1" customWidth="1"/>
    <col min="12" max="12" width="16.7109375" style="1" customWidth="1"/>
    <col min="13" max="15" width="16.7109375" style="1" hidden="1" customWidth="1"/>
    <col min="16" max="16" width="16.7109375" style="1" customWidth="1"/>
    <col min="17" max="17" width="12.5703125" style="1" customWidth="1"/>
    <col min="18" max="18" width="11" style="1" customWidth="1"/>
    <col min="19" max="19" width="13.140625" style="1" bestFit="1" customWidth="1"/>
    <col min="20" max="20" width="11" style="1" customWidth="1"/>
    <col min="21" max="21" width="12.7109375" style="1" customWidth="1"/>
    <col min="22" max="22" width="13.140625" style="1" customWidth="1"/>
    <col min="23" max="23" width="13" style="1" customWidth="1"/>
    <col min="24" max="27" width="9.140625" style="1"/>
    <col min="28" max="28" width="14.7109375" style="1" customWidth="1"/>
    <col min="29" max="16384" width="9.140625" style="1"/>
  </cols>
  <sheetData>
    <row r="2" spans="1:27" ht="15.75" x14ac:dyDescent="0.25">
      <c r="J2" s="36" t="s">
        <v>21</v>
      </c>
      <c r="K2" s="36"/>
      <c r="L2" s="36"/>
    </row>
    <row r="4" spans="1:27" ht="39" customHeight="1" x14ac:dyDescent="0.2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27" ht="39" customHeight="1" x14ac:dyDescent="0.2">
      <c r="A5" s="33" t="s">
        <v>16</v>
      </c>
      <c r="B5" s="34"/>
      <c r="C5" s="34"/>
      <c r="D5" s="35"/>
      <c r="E5" s="34" t="s">
        <v>17</v>
      </c>
      <c r="F5" s="34"/>
      <c r="G5" s="34"/>
      <c r="H5" s="34"/>
      <c r="I5" s="34"/>
      <c r="J5" s="34"/>
      <c r="K5" s="34"/>
      <c r="L5" s="35"/>
    </row>
    <row r="6" spans="1:27" ht="66" customHeight="1" x14ac:dyDescent="0.2">
      <c r="A6" s="33" t="s">
        <v>19</v>
      </c>
      <c r="B6" s="34"/>
      <c r="C6" s="34"/>
      <c r="D6" s="35"/>
      <c r="E6" s="33" t="s">
        <v>20</v>
      </c>
      <c r="F6" s="34"/>
      <c r="G6" s="34"/>
      <c r="H6" s="34"/>
      <c r="I6" s="34"/>
      <c r="J6" s="34"/>
      <c r="K6" s="34"/>
      <c r="L6" s="35"/>
    </row>
    <row r="7" spans="1:27" ht="18" customHeight="1" x14ac:dyDescent="0.2">
      <c r="A7" s="17"/>
      <c r="B7" s="18"/>
      <c r="C7" s="18"/>
      <c r="D7" s="18"/>
      <c r="E7" s="16"/>
      <c r="F7" s="16"/>
      <c r="G7" s="16"/>
      <c r="H7" s="16"/>
      <c r="I7" s="16"/>
      <c r="J7" s="16"/>
      <c r="K7" s="18"/>
      <c r="L7" s="19"/>
    </row>
    <row r="8" spans="1:27" ht="88.5" customHeight="1" x14ac:dyDescent="0.2">
      <c r="A8" s="38" t="s">
        <v>5</v>
      </c>
      <c r="B8" s="38" t="s">
        <v>6</v>
      </c>
      <c r="C8" s="38" t="s">
        <v>4</v>
      </c>
      <c r="D8" s="38" t="s">
        <v>3</v>
      </c>
      <c r="E8" s="33" t="s">
        <v>2</v>
      </c>
      <c r="F8" s="34"/>
      <c r="G8" s="35"/>
      <c r="H8" s="42" t="s">
        <v>14</v>
      </c>
      <c r="I8" s="43"/>
      <c r="J8" s="44"/>
      <c r="K8" s="45" t="s">
        <v>15</v>
      </c>
      <c r="L8" s="46"/>
      <c r="N8" s="2"/>
      <c r="O8" s="3"/>
    </row>
    <row r="9" spans="1:27" ht="88.5" customHeight="1" x14ac:dyDescent="0.2">
      <c r="A9" s="39"/>
      <c r="B9" s="39"/>
      <c r="C9" s="39"/>
      <c r="D9" s="39"/>
      <c r="E9" s="29" t="s">
        <v>11</v>
      </c>
      <c r="F9" s="29" t="s">
        <v>12</v>
      </c>
      <c r="G9" s="29" t="s">
        <v>13</v>
      </c>
      <c r="H9" s="47" t="s">
        <v>1</v>
      </c>
      <c r="I9" s="47" t="s">
        <v>0</v>
      </c>
      <c r="J9" s="47" t="s">
        <v>7</v>
      </c>
      <c r="K9" s="31" t="s">
        <v>8</v>
      </c>
      <c r="L9" s="49" t="s">
        <v>9</v>
      </c>
      <c r="N9" s="2"/>
      <c r="O9" s="3"/>
    </row>
    <row r="10" spans="1:27" ht="102" customHeight="1" x14ac:dyDescent="0.2">
      <c r="A10" s="40"/>
      <c r="B10" s="40"/>
      <c r="C10" s="40"/>
      <c r="D10" s="40"/>
      <c r="E10" s="30"/>
      <c r="F10" s="30"/>
      <c r="G10" s="30"/>
      <c r="H10" s="48"/>
      <c r="I10" s="48"/>
      <c r="J10" s="48"/>
      <c r="K10" s="32"/>
      <c r="L10" s="50"/>
      <c r="M10" s="1" t="e">
        <f>D10*#REF!</f>
        <v>#REF!</v>
      </c>
      <c r="N10" s="2" t="e">
        <f>D10*#REF!</f>
        <v>#REF!</v>
      </c>
      <c r="O10" s="3" t="e">
        <f>D10*#REF!</f>
        <v>#REF!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9" customHeight="1" x14ac:dyDescent="0.2">
      <c r="A11" s="8">
        <v>1</v>
      </c>
      <c r="B11" s="20" t="s">
        <v>22</v>
      </c>
      <c r="C11" s="8" t="s">
        <v>10</v>
      </c>
      <c r="D11" s="5">
        <v>1</v>
      </c>
      <c r="E11" s="14">
        <v>3349500</v>
      </c>
      <c r="F11" s="14">
        <v>3190000</v>
      </c>
      <c r="G11" s="15">
        <v>3516975</v>
      </c>
      <c r="H11" s="5">
        <f>ROUND(AVERAGE(E11:G11),2)</f>
        <v>3352158.33</v>
      </c>
      <c r="I11" s="6">
        <f>STDEV(E11:G11)</f>
        <v>163503.70854611628</v>
      </c>
      <c r="J11" s="6">
        <f>I11/H11*100</f>
        <v>4.8775652117278208</v>
      </c>
      <c r="K11" s="7">
        <f>ROUND(H11,2)*D11</f>
        <v>3352158.33</v>
      </c>
      <c r="L11" s="7">
        <f>K11/D11</f>
        <v>3352158.33</v>
      </c>
      <c r="M11" s="1" t="e">
        <f>D11*#REF!</f>
        <v>#REF!</v>
      </c>
      <c r="N11" s="2" t="e">
        <f>D11*#REF!</f>
        <v>#REF!</v>
      </c>
      <c r="O11" s="3" t="e">
        <f>D11*#REF!</f>
        <v>#REF!</v>
      </c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55.5" customHeight="1" x14ac:dyDescent="0.2">
      <c r="A12" s="41" t="s">
        <v>24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5">
      <c r="A13" s="21"/>
      <c r="B13" s="21"/>
      <c r="C13" s="21"/>
      <c r="D13" s="22"/>
      <c r="E13" s="22"/>
      <c r="F13" s="22"/>
      <c r="G13" s="23"/>
      <c r="H13" s="22"/>
      <c r="I13" s="24"/>
      <c r="J13" s="24"/>
      <c r="K13" s="25"/>
      <c r="L13" s="26"/>
      <c r="N13" s="2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5">
      <c r="A14" s="21"/>
      <c r="B14" s="27" t="s">
        <v>25</v>
      </c>
      <c r="C14" s="27"/>
      <c r="D14" s="27"/>
      <c r="E14" s="27"/>
      <c r="F14" s="27"/>
      <c r="G14" s="27"/>
      <c r="H14" s="28" t="s">
        <v>23</v>
      </c>
      <c r="I14" s="28"/>
      <c r="J14" s="28"/>
      <c r="K14" s="28"/>
      <c r="L14" s="28"/>
      <c r="N14" s="2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">
      <c r="A15" s="9"/>
      <c r="B15" s="9"/>
      <c r="C15" s="9"/>
      <c r="D15" s="10"/>
      <c r="E15" s="10"/>
      <c r="F15" s="10"/>
      <c r="G15" s="11"/>
      <c r="H15" s="10"/>
      <c r="I15" s="12"/>
      <c r="J15" s="12"/>
      <c r="K15" s="13"/>
      <c r="N15" s="2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I16" s="4"/>
      <c r="J16" s="4"/>
      <c r="K16" s="4"/>
    </row>
    <row r="17" spans="9:11" x14ac:dyDescent="0.25">
      <c r="I17" s="4"/>
      <c r="J17" s="4"/>
    </row>
    <row r="18" spans="9:11" x14ac:dyDescent="0.25">
      <c r="I18" s="4"/>
      <c r="J18" s="4"/>
      <c r="K18" s="4"/>
    </row>
    <row r="19" spans="9:11" x14ac:dyDescent="0.25">
      <c r="I19" s="4"/>
      <c r="J19" s="4"/>
      <c r="K19" s="4"/>
    </row>
    <row r="20" spans="9:11" x14ac:dyDescent="0.25">
      <c r="I20" s="4"/>
      <c r="J20" s="4"/>
      <c r="K20" s="4"/>
    </row>
    <row r="21" spans="9:11" x14ac:dyDescent="0.25">
      <c r="I21" s="4"/>
      <c r="J21" s="4"/>
      <c r="K21" s="4"/>
    </row>
  </sheetData>
  <mergeCells count="22">
    <mergeCell ref="J2:L2"/>
    <mergeCell ref="A4:K4"/>
    <mergeCell ref="B8:B10"/>
    <mergeCell ref="A8:A10"/>
    <mergeCell ref="A12:L12"/>
    <mergeCell ref="H8:J8"/>
    <mergeCell ref="E8:G8"/>
    <mergeCell ref="K8:L8"/>
    <mergeCell ref="D8:D10"/>
    <mergeCell ref="C8:C10"/>
    <mergeCell ref="E9:E10"/>
    <mergeCell ref="J9:J10"/>
    <mergeCell ref="I9:I10"/>
    <mergeCell ref="H9:H10"/>
    <mergeCell ref="L9:L10"/>
    <mergeCell ref="G9:G10"/>
    <mergeCell ref="F9:F10"/>
    <mergeCell ref="K9:K10"/>
    <mergeCell ref="A5:D5"/>
    <mergeCell ref="E5:L5"/>
    <mergeCell ref="A6:D6"/>
    <mergeCell ref="E6:L6"/>
  </mergeCells>
  <phoneticPr fontId="6" type="noConversion"/>
  <pageMargins left="0.43307086614173229" right="0.23622047244094491" top="0.35433070866141736" bottom="0.35433070866141736" header="0.31496062992125984" footer="0.7480314960629921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Юлия Вячеславовна Бабкина</cp:lastModifiedBy>
  <cp:lastPrinted>2025-03-26T06:24:03Z</cp:lastPrinted>
  <dcterms:created xsi:type="dcterms:W3CDTF">2018-03-01T05:46:28Z</dcterms:created>
  <dcterms:modified xsi:type="dcterms:W3CDTF">2025-03-26T06:25:07Z</dcterms:modified>
</cp:coreProperties>
</file>